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7235" windowHeight="1003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0" i="1" l="1"/>
  <c r="F40" i="1"/>
  <c r="H40" i="1"/>
  <c r="J40" i="1"/>
  <c r="K14" i="1"/>
  <c r="K13" i="1"/>
  <c r="K12" i="1"/>
  <c r="K11" i="1"/>
  <c r="K10" i="1"/>
  <c r="K9" i="1"/>
  <c r="M30" i="1" l="1"/>
  <c r="M31" i="1" s="1"/>
  <c r="M32" i="1" s="1"/>
  <c r="K7" i="1"/>
  <c r="K8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I7" i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</calcChain>
</file>

<file path=xl/sharedStrings.xml><?xml version="1.0" encoding="utf-8"?>
<sst xmlns="http://schemas.openxmlformats.org/spreadsheetml/2006/main" count="83" uniqueCount="58">
  <si>
    <t>lp</t>
  </si>
  <si>
    <t>Data</t>
  </si>
  <si>
    <t>Nr umowy</t>
  </si>
  <si>
    <t>zaciągniecie pożyczek/kredytu</t>
  </si>
  <si>
    <t>Spłata pożyczek/kredytu</t>
  </si>
  <si>
    <t>Ogółem zadłużenie</t>
  </si>
  <si>
    <t>WFOŚiGW narastająco</t>
  </si>
  <si>
    <t>Kredyty</t>
  </si>
  <si>
    <t>spłata/wpłata</t>
  </si>
  <si>
    <t xml:space="preserve">Kredyty </t>
  </si>
  <si>
    <t xml:space="preserve"> narastająco</t>
  </si>
  <si>
    <t>Inne kredyty pożyczki</t>
  </si>
  <si>
    <t>narastająco</t>
  </si>
  <si>
    <t>11.10.2012</t>
  </si>
  <si>
    <t>15.10.2012</t>
  </si>
  <si>
    <t>16.11.2012</t>
  </si>
  <si>
    <t>12.12.2012</t>
  </si>
  <si>
    <t>06.12.2012</t>
  </si>
  <si>
    <t>24.10.2012</t>
  </si>
  <si>
    <t>13.11.2012</t>
  </si>
  <si>
    <t>Pożyczki spłata/wpłata</t>
  </si>
  <si>
    <t>31.12.2012r.</t>
  </si>
  <si>
    <t>09.01.2013</t>
  </si>
  <si>
    <t>14.02.2013</t>
  </si>
  <si>
    <t>15.03.2013</t>
  </si>
  <si>
    <t>31.01.2013</t>
  </si>
  <si>
    <t>23.04.2013</t>
  </si>
  <si>
    <t>30.04.2013</t>
  </si>
  <si>
    <t>10.05.2013</t>
  </si>
  <si>
    <t>23.05.2013</t>
  </si>
  <si>
    <t>12.04.2013</t>
  </si>
  <si>
    <t>16.05.2013</t>
  </si>
  <si>
    <t>17.06.2013</t>
  </si>
  <si>
    <t>16.07.2013</t>
  </si>
  <si>
    <t>09.08.2013</t>
  </si>
  <si>
    <t>21.08.2013</t>
  </si>
  <si>
    <t>20.08.2013</t>
  </si>
  <si>
    <t>20.09.2013</t>
  </si>
  <si>
    <t>09.10.2013</t>
  </si>
  <si>
    <t>spł.pożyczki</t>
  </si>
  <si>
    <t>spł.kredytu</t>
  </si>
  <si>
    <t>umorzenie pożyczki</t>
  </si>
  <si>
    <t>Wpływ pożyczki EFRWP</t>
  </si>
  <si>
    <t>wpływ raty poż.kanaliz.</t>
  </si>
  <si>
    <t>ZESTAWIENIE OTRZYMANYCH I SPŁACONYCH POŻYCZEK I KREDYTÓW BANKOWYCH 2012-2013</t>
  </si>
  <si>
    <t>14.10.2013</t>
  </si>
  <si>
    <t>zwrot nadpł.poż.</t>
  </si>
  <si>
    <t>04.11.2013</t>
  </si>
  <si>
    <t>22.11.2013</t>
  </si>
  <si>
    <t>spłata raty poż.</t>
  </si>
  <si>
    <t>10.12.2013</t>
  </si>
  <si>
    <t>wpływ kredytu</t>
  </si>
  <si>
    <t>18.11.2013</t>
  </si>
  <si>
    <t>16.12.2013</t>
  </si>
  <si>
    <t>splata kredyty</t>
  </si>
  <si>
    <t>31.12.2013r.</t>
  </si>
  <si>
    <t>18.09.2013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</si>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</sst>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3" xfId="0" applyFont="1" applyBorder="1" applyAlignment="1"/>
    <xf numFmtId="4" fontId="0" fillId="0" borderId="3" xfId="0" applyNumberFormat="1" applyBorder="1" applyAlignment="1"/>
    <xf numFmtId="4" fontId="2" fillId="0" borderId="1" xfId="0" applyNumberFormat="1" applyFont="1" applyBorder="1"/>
    <xf numFmtId="4" fontId="2" fillId="0" borderId="1" xfId="0" applyNumberFormat="1" applyFont="1" applyBorder="1" applyAlignment="1">
      <alignment wrapText="1"/>
    </xf>
    <xf numFmtId="4" fontId="0" fillId="0" borderId="1" xfId="0" applyNumberFormat="1" applyBorder="1"/>
    <xf numFmtId="0" fontId="0" fillId="2" borderId="1" xfId="0" applyFill="1" applyBorder="1"/>
    <xf numFmtId="4" fontId="0" fillId="2" borderId="1" xfId="0" applyNumberFormat="1" applyFill="1" applyBorder="1"/>
    <xf numFmtId="4" fontId="0" fillId="0" borderId="1" xfId="0" applyNumberForma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/>
    <xf numFmtId="0" fontId="2" fillId="0" borderId="4" xfId="0" applyFont="1" applyBorder="1" applyAlignment="1">
      <alignment wrapText="1"/>
    </xf>
    <xf numFmtId="0" fontId="0" fillId="0" borderId="5" xfId="0" applyBorder="1" applyAlignment="1">
      <alignment wrapText="1"/>
    </xf>
    <xf numFmtId="2" fontId="2" fillId="0" borderId="2" xfId="0" applyNumberFormat="1" applyFont="1" applyBorder="1" applyAlignment="1">
      <alignment wrapText="1"/>
    </xf>
    <xf numFmtId="0" fontId="0" fillId="0" borderId="3" xfId="0" applyBorder="1" applyAlignment="1"/>
    <xf numFmtId="0" fontId="4" fillId="0" borderId="2" xfId="0" applyFont="1" applyBorder="1" applyAlignment="1">
      <alignment wrapText="1"/>
    </xf>
    <xf numFmtId="0" fontId="1" fillId="0" borderId="3" xfId="0" applyFont="1" applyBorder="1" applyAlignment="1"/>
    <xf numFmtId="0" fontId="6" fillId="0" borderId="1" xfId="0" applyFont="1" applyBorder="1"/>
    <xf numFmtId="4" fontId="5" fillId="3" borderId="1" xfId="0" applyNumberFormat="1" applyFont="1" applyFill="1" applyBorder="1"/>
    <xf numFmtId="4" fontId="6" fillId="3" borderId="1" xfId="0" applyNumberFormat="1" applyFont="1" applyFill="1" applyBorder="1"/>
    <xf numFmtId="4" fontId="6" fillId="3" borderId="1" xfId="0" applyNumberFormat="1" applyFont="1" applyFill="1" applyBorder="1" applyAlignment="1">
      <alignment wrapText="1"/>
    </xf>
    <xf numFmtId="4" fontId="6" fillId="0" borderId="1" xfId="0" applyNumberFormat="1" applyFont="1" applyBorder="1"/>
    <xf numFmtId="0" fontId="6" fillId="0" borderId="1" xfId="0" applyFont="1" applyBorder="1" applyAlignment="1">
      <alignment wrapText="1"/>
    </xf>
    <xf numFmtId="4" fontId="0" fillId="3" borderId="1" xfId="0" applyNumberFormat="1" applyFill="1" applyBorder="1"/>
    <xf numFmtId="4" fontId="2" fillId="2" borderId="1" xfId="0" applyNumberFormat="1" applyFont="1" applyFill="1" applyBorder="1"/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6"/>
  <sheetViews>
    <sheetView tabSelected="1" topLeftCell="B34" workbookViewId="0">
      <selection activeCell="F49" sqref="F49"/>
    </sheetView>
  </sheetViews>
  <sheetFormatPr defaultRowHeight="15" x14ac:dyDescent="0.25"/>
  <cols>
    <col min="1" max="1" width="3.7109375" hidden="1" customWidth="1"/>
    <col min="2" max="2" width="5.28515625" customWidth="1"/>
    <col min="3" max="3" width="11.140625" customWidth="1"/>
    <col min="4" max="4" width="11.7109375" customWidth="1"/>
    <col min="5" max="5" width="12.85546875" customWidth="1"/>
    <col min="6" max="6" width="11.42578125" bestFit="1" customWidth="1"/>
    <col min="7" max="7" width="12.7109375" customWidth="1"/>
    <col min="8" max="8" width="11.42578125" customWidth="1"/>
    <col min="9" max="9" width="12.85546875" customWidth="1"/>
    <col min="10" max="11" width="11.42578125" bestFit="1" customWidth="1"/>
    <col min="12" max="12" width="10" customWidth="1"/>
    <col min="13" max="13" width="10.28515625" customWidth="1"/>
  </cols>
  <sheetData>
    <row r="2" spans="2:13" ht="18.75" x14ac:dyDescent="0.3">
      <c r="B2" s="2" t="s">
        <v>44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4" spans="2:13" ht="51.75" customHeight="1" x14ac:dyDescent="0.25">
      <c r="B4" s="14" t="s">
        <v>0</v>
      </c>
      <c r="C4" s="14" t="s">
        <v>1</v>
      </c>
      <c r="D4" s="14" t="s">
        <v>2</v>
      </c>
      <c r="E4" s="18" t="s">
        <v>3</v>
      </c>
      <c r="F4" s="14" t="s">
        <v>4</v>
      </c>
      <c r="G4" s="20" t="s">
        <v>5</v>
      </c>
      <c r="H4" s="14" t="s">
        <v>20</v>
      </c>
      <c r="I4" s="14" t="s">
        <v>6</v>
      </c>
      <c r="J4" s="4" t="s">
        <v>9</v>
      </c>
      <c r="K4" s="4" t="s">
        <v>7</v>
      </c>
      <c r="L4" s="16" t="s">
        <v>11</v>
      </c>
      <c r="M4" s="17"/>
    </row>
    <row r="5" spans="2:13" ht="30" x14ac:dyDescent="0.25">
      <c r="B5" s="15"/>
      <c r="C5" s="15"/>
      <c r="D5" s="15"/>
      <c r="E5" s="19"/>
      <c r="F5" s="19"/>
      <c r="G5" s="21"/>
      <c r="H5" s="19"/>
      <c r="I5" s="19"/>
      <c r="J5" s="5" t="s">
        <v>8</v>
      </c>
      <c r="K5" s="5" t="s">
        <v>10</v>
      </c>
      <c r="L5" s="4" t="s">
        <v>8</v>
      </c>
      <c r="M5" s="5" t="s">
        <v>12</v>
      </c>
    </row>
    <row r="6" spans="2:13" x14ac:dyDescent="0.25">
      <c r="B6" s="6"/>
      <c r="C6" s="6"/>
      <c r="D6" s="6"/>
      <c r="E6" s="7"/>
      <c r="F6" s="7"/>
      <c r="G6" s="7">
        <v>3284222.81</v>
      </c>
      <c r="H6" s="7"/>
      <c r="I6" s="7">
        <v>1669222.81</v>
      </c>
      <c r="J6" s="8"/>
      <c r="K6" s="8">
        <v>1615000</v>
      </c>
      <c r="L6" s="9"/>
      <c r="M6" s="8"/>
    </row>
    <row r="7" spans="2:13" x14ac:dyDescent="0.25">
      <c r="B7" s="1">
        <v>1</v>
      </c>
      <c r="C7" s="1" t="s">
        <v>13</v>
      </c>
      <c r="D7" s="10" t="s">
        <v>39</v>
      </c>
      <c r="F7" s="10">
        <v>58800</v>
      </c>
      <c r="G7" s="10">
        <f>G6-F7</f>
        <v>3225422.81</v>
      </c>
      <c r="H7" s="10">
        <v>-58800</v>
      </c>
      <c r="I7" s="10">
        <f>I6-H7</f>
        <v>1728022.81</v>
      </c>
      <c r="J7" s="10"/>
      <c r="K7" s="10">
        <f>K6-J7</f>
        <v>1615000</v>
      </c>
      <c r="L7" s="10"/>
      <c r="M7" s="10"/>
    </row>
    <row r="8" spans="2:13" x14ac:dyDescent="0.25">
      <c r="B8" s="1">
        <v>2</v>
      </c>
      <c r="C8" s="1" t="s">
        <v>18</v>
      </c>
      <c r="D8" s="10" t="s">
        <v>39</v>
      </c>
      <c r="F8" s="10">
        <v>100000</v>
      </c>
      <c r="G8" s="10">
        <f t="shared" ref="G8:G13" si="0">G7-F8</f>
        <v>3125422.81</v>
      </c>
      <c r="H8" s="10">
        <v>-100000</v>
      </c>
      <c r="I8" s="10">
        <f t="shared" ref="I8:I13" si="1">I7-H8</f>
        <v>1828022.81</v>
      </c>
      <c r="J8" s="10"/>
      <c r="K8" s="10">
        <f t="shared" ref="K8:K15" si="2">K7-J8</f>
        <v>1615000</v>
      </c>
      <c r="L8" s="10"/>
      <c r="M8" s="10"/>
    </row>
    <row r="9" spans="2:13" x14ac:dyDescent="0.25">
      <c r="B9" s="1">
        <v>3</v>
      </c>
      <c r="C9" s="1" t="s">
        <v>14</v>
      </c>
      <c r="D9" s="10" t="s">
        <v>40</v>
      </c>
      <c r="F9" s="10">
        <v>15000</v>
      </c>
      <c r="G9" s="10">
        <f t="shared" si="0"/>
        <v>3110422.81</v>
      </c>
      <c r="H9" s="10"/>
      <c r="I9" s="10">
        <f t="shared" si="1"/>
        <v>1828022.81</v>
      </c>
      <c r="J9" s="10">
        <v>-15000</v>
      </c>
      <c r="K9" s="10">
        <f>K8+J9</f>
        <v>1600000</v>
      </c>
      <c r="L9" s="10"/>
      <c r="M9" s="10"/>
    </row>
    <row r="10" spans="2:13" x14ac:dyDescent="0.25">
      <c r="B10" s="1">
        <v>4</v>
      </c>
      <c r="C10" s="1" t="s">
        <v>19</v>
      </c>
      <c r="D10" s="10" t="s">
        <v>39</v>
      </c>
      <c r="F10" s="10">
        <v>5000</v>
      </c>
      <c r="G10" s="10">
        <f t="shared" si="0"/>
        <v>3105422.81</v>
      </c>
      <c r="H10" s="10">
        <v>-5000</v>
      </c>
      <c r="I10" s="10">
        <f t="shared" si="1"/>
        <v>1833022.81</v>
      </c>
      <c r="J10" s="10"/>
      <c r="K10" s="10">
        <f>K9+J10</f>
        <v>1600000</v>
      </c>
      <c r="L10" s="10"/>
      <c r="M10" s="10"/>
    </row>
    <row r="11" spans="2:13" x14ac:dyDescent="0.25">
      <c r="B11" s="1">
        <v>5</v>
      </c>
      <c r="C11" s="1" t="s">
        <v>15</v>
      </c>
      <c r="D11" s="10" t="s">
        <v>40</v>
      </c>
      <c r="F11" s="10">
        <v>15000</v>
      </c>
      <c r="G11" s="10">
        <f t="shared" si="0"/>
        <v>3090422.81</v>
      </c>
      <c r="H11" s="10"/>
      <c r="I11" s="10">
        <f t="shared" si="1"/>
        <v>1833022.81</v>
      </c>
      <c r="J11" s="10">
        <v>-15000</v>
      </c>
      <c r="K11" s="10">
        <f>K10+J11</f>
        <v>1585000</v>
      </c>
      <c r="L11" s="10"/>
      <c r="M11" s="10"/>
    </row>
    <row r="12" spans="2:13" x14ac:dyDescent="0.25">
      <c r="B12" s="1">
        <v>6</v>
      </c>
      <c r="C12" s="1" t="s">
        <v>17</v>
      </c>
      <c r="D12" s="10" t="s">
        <v>39</v>
      </c>
      <c r="F12" s="10">
        <v>23570</v>
      </c>
      <c r="G12" s="10">
        <f t="shared" si="0"/>
        <v>3066852.81</v>
      </c>
      <c r="H12" s="10">
        <v>-23570</v>
      </c>
      <c r="I12" s="10">
        <f t="shared" si="1"/>
        <v>1856592.81</v>
      </c>
      <c r="J12" s="10"/>
      <c r="K12" s="10">
        <f>K11+J12</f>
        <v>1585000</v>
      </c>
      <c r="L12" s="10"/>
      <c r="M12" s="10"/>
    </row>
    <row r="13" spans="2:13" x14ac:dyDescent="0.25">
      <c r="B13" s="1">
        <v>7</v>
      </c>
      <c r="C13" s="1" t="s">
        <v>16</v>
      </c>
      <c r="D13" s="10" t="s">
        <v>40</v>
      </c>
      <c r="F13" s="10">
        <v>15000</v>
      </c>
      <c r="G13" s="10">
        <f t="shared" si="0"/>
        <v>3051852.81</v>
      </c>
      <c r="H13" s="10"/>
      <c r="I13" s="10">
        <f t="shared" si="1"/>
        <v>1856592.81</v>
      </c>
      <c r="J13" s="10">
        <v>-15000</v>
      </c>
      <c r="K13" s="10">
        <f>K12+J13</f>
        <v>1570000</v>
      </c>
      <c r="L13" s="10"/>
      <c r="M13" s="10"/>
    </row>
    <row r="14" spans="2:13" x14ac:dyDescent="0.25">
      <c r="B14" s="11"/>
      <c r="C14" s="11" t="s">
        <v>21</v>
      </c>
      <c r="D14" s="11"/>
      <c r="E14" s="12"/>
      <c r="F14" s="12"/>
      <c r="G14" s="12">
        <f>G13</f>
        <v>3051852.81</v>
      </c>
      <c r="H14" s="12"/>
      <c r="I14" s="12">
        <f>I13</f>
        <v>1856592.81</v>
      </c>
      <c r="J14" s="12"/>
      <c r="K14" s="12">
        <f>K13+J14</f>
        <v>1570000</v>
      </c>
      <c r="L14" s="12"/>
      <c r="M14" s="12"/>
    </row>
    <row r="15" spans="2:13" x14ac:dyDescent="0.25">
      <c r="B15" s="1"/>
      <c r="C15" s="1" t="s">
        <v>22</v>
      </c>
      <c r="D15" s="10" t="s">
        <v>40</v>
      </c>
      <c r="E15" s="1"/>
      <c r="F15" s="10">
        <v>15000</v>
      </c>
      <c r="G15" s="10">
        <f>G14+E15-F15</f>
        <v>3036852.81</v>
      </c>
      <c r="H15" s="10"/>
      <c r="I15" s="28">
        <f>I14+H15</f>
        <v>1856592.81</v>
      </c>
      <c r="J15" s="28">
        <v>-15000</v>
      </c>
      <c r="K15" s="28">
        <f>K14+J15</f>
        <v>1555000</v>
      </c>
      <c r="L15" s="10"/>
      <c r="M15" s="10"/>
    </row>
    <row r="16" spans="2:13" x14ac:dyDescent="0.25">
      <c r="B16" s="1"/>
      <c r="C16" s="1" t="s">
        <v>25</v>
      </c>
      <c r="D16" s="10" t="s">
        <v>39</v>
      </c>
      <c r="E16" s="1"/>
      <c r="F16" s="10">
        <v>25000</v>
      </c>
      <c r="G16" s="10">
        <f t="shared" ref="G16:G39" si="3">G15+E16-F16</f>
        <v>3011852.81</v>
      </c>
      <c r="H16" s="10">
        <v>-25000</v>
      </c>
      <c r="I16" s="28">
        <f t="shared" ref="I16:I39" si="4">I15+H16</f>
        <v>1831592.81</v>
      </c>
      <c r="J16" s="10"/>
      <c r="K16" s="28">
        <f t="shared" ref="K16:K53" si="5">K15+J16</f>
        <v>1555000</v>
      </c>
      <c r="L16" s="10"/>
      <c r="M16" s="10"/>
    </row>
    <row r="17" spans="2:13" x14ac:dyDescent="0.25">
      <c r="B17" s="1"/>
      <c r="C17" s="1" t="s">
        <v>23</v>
      </c>
      <c r="D17" s="10" t="s">
        <v>40</v>
      </c>
      <c r="E17" s="1"/>
      <c r="F17" s="10">
        <v>15000</v>
      </c>
      <c r="G17" s="10">
        <f t="shared" si="3"/>
        <v>2996852.81</v>
      </c>
      <c r="H17" s="10"/>
      <c r="I17" s="28">
        <f t="shared" si="4"/>
        <v>1831592.81</v>
      </c>
      <c r="J17" s="10">
        <v>-15000</v>
      </c>
      <c r="K17" s="28">
        <f t="shared" si="5"/>
        <v>1540000</v>
      </c>
      <c r="L17" s="10"/>
      <c r="M17" s="10"/>
    </row>
    <row r="18" spans="2:13" x14ac:dyDescent="0.25">
      <c r="B18" s="1"/>
      <c r="C18" s="1" t="s">
        <v>24</v>
      </c>
      <c r="D18" s="10" t="s">
        <v>40</v>
      </c>
      <c r="E18" s="1"/>
      <c r="F18" s="10">
        <v>15000</v>
      </c>
      <c r="G18" s="10">
        <f t="shared" si="3"/>
        <v>2981852.81</v>
      </c>
      <c r="H18" s="10"/>
      <c r="I18" s="28">
        <f t="shared" si="4"/>
        <v>1831592.81</v>
      </c>
      <c r="J18" s="10">
        <v>-15000</v>
      </c>
      <c r="K18" s="28">
        <f t="shared" si="5"/>
        <v>1525000</v>
      </c>
      <c r="L18" s="10"/>
      <c r="M18" s="10"/>
    </row>
    <row r="19" spans="2:13" x14ac:dyDescent="0.25">
      <c r="B19" s="1"/>
      <c r="C19" s="1" t="s">
        <v>30</v>
      </c>
      <c r="D19" s="10" t="s">
        <v>40</v>
      </c>
      <c r="E19" s="1"/>
      <c r="F19" s="10">
        <v>15000</v>
      </c>
      <c r="G19" s="10">
        <f t="shared" si="3"/>
        <v>2966852.81</v>
      </c>
      <c r="H19" s="10"/>
      <c r="I19" s="28">
        <f t="shared" si="4"/>
        <v>1831592.81</v>
      </c>
      <c r="J19" s="10">
        <v>-15000</v>
      </c>
      <c r="K19" s="28">
        <f t="shared" si="5"/>
        <v>1510000</v>
      </c>
      <c r="L19" s="10"/>
      <c r="M19" s="10"/>
    </row>
    <row r="20" spans="2:13" x14ac:dyDescent="0.25">
      <c r="B20" s="1"/>
      <c r="C20" s="1" t="s">
        <v>26</v>
      </c>
      <c r="D20" s="10" t="s">
        <v>39</v>
      </c>
      <c r="E20" s="1"/>
      <c r="F20" s="10">
        <v>33049.360000000001</v>
      </c>
      <c r="G20" s="10">
        <f t="shared" si="3"/>
        <v>2933803.45</v>
      </c>
      <c r="H20" s="10">
        <v>-33049.360000000001</v>
      </c>
      <c r="I20" s="28">
        <f t="shared" si="4"/>
        <v>1798543.45</v>
      </c>
      <c r="J20" s="10"/>
      <c r="K20" s="28">
        <f t="shared" si="5"/>
        <v>1510000</v>
      </c>
      <c r="L20" s="10"/>
      <c r="M20" s="10"/>
    </row>
    <row r="21" spans="2:13" x14ac:dyDescent="0.25">
      <c r="B21" s="1"/>
      <c r="C21" s="1" t="s">
        <v>27</v>
      </c>
      <c r="D21" s="10" t="s">
        <v>40</v>
      </c>
      <c r="E21" s="1"/>
      <c r="F21" s="10">
        <v>250000</v>
      </c>
      <c r="G21" s="10">
        <f t="shared" si="3"/>
        <v>2683803.4500000002</v>
      </c>
      <c r="H21" s="10"/>
      <c r="I21" s="28">
        <f t="shared" si="4"/>
        <v>1798543.45</v>
      </c>
      <c r="J21" s="10">
        <v>-250000</v>
      </c>
      <c r="K21" s="28">
        <f t="shared" si="5"/>
        <v>1260000</v>
      </c>
      <c r="L21" s="10"/>
      <c r="M21" s="10"/>
    </row>
    <row r="22" spans="2:13" x14ac:dyDescent="0.25">
      <c r="B22" s="1"/>
      <c r="C22" s="1" t="s">
        <v>31</v>
      </c>
      <c r="D22" s="10" t="s">
        <v>40</v>
      </c>
      <c r="E22" s="1"/>
      <c r="F22" s="10">
        <v>15000</v>
      </c>
      <c r="G22" s="10">
        <f t="shared" si="3"/>
        <v>2668803.4500000002</v>
      </c>
      <c r="H22" s="10"/>
      <c r="I22" s="28">
        <f t="shared" si="4"/>
        <v>1798543.45</v>
      </c>
      <c r="J22" s="10">
        <v>-15000</v>
      </c>
      <c r="K22" s="28">
        <f t="shared" si="5"/>
        <v>1245000</v>
      </c>
      <c r="L22" s="10"/>
      <c r="M22" s="10"/>
    </row>
    <row r="23" spans="2:13" x14ac:dyDescent="0.25">
      <c r="B23" s="1"/>
      <c r="C23" s="1" t="s">
        <v>28</v>
      </c>
      <c r="D23" s="10" t="s">
        <v>39</v>
      </c>
      <c r="E23" s="1"/>
      <c r="F23" s="10">
        <v>11958.65</v>
      </c>
      <c r="G23" s="10">
        <f t="shared" si="3"/>
        <v>2656844.8000000003</v>
      </c>
      <c r="H23" s="10">
        <v>-11958.65</v>
      </c>
      <c r="I23" s="28">
        <f t="shared" si="4"/>
        <v>1786584.8</v>
      </c>
      <c r="J23" s="10"/>
      <c r="K23" s="28">
        <f t="shared" si="5"/>
        <v>1245000</v>
      </c>
      <c r="L23" s="10"/>
      <c r="M23" s="10"/>
    </row>
    <row r="24" spans="2:13" x14ac:dyDescent="0.25">
      <c r="B24" s="1"/>
      <c r="C24" s="1" t="s">
        <v>29</v>
      </c>
      <c r="D24" s="10" t="s">
        <v>39</v>
      </c>
      <c r="E24" s="1"/>
      <c r="F24" s="10">
        <v>105000</v>
      </c>
      <c r="G24" s="10">
        <f t="shared" si="3"/>
        <v>2551844.8000000003</v>
      </c>
      <c r="H24" s="10">
        <v>-105000</v>
      </c>
      <c r="I24" s="28">
        <f t="shared" si="4"/>
        <v>1681584.8</v>
      </c>
      <c r="J24" s="10"/>
      <c r="K24" s="28">
        <f t="shared" si="5"/>
        <v>1245000</v>
      </c>
      <c r="L24" s="10"/>
      <c r="M24" s="10"/>
    </row>
    <row r="25" spans="2:13" x14ac:dyDescent="0.25">
      <c r="B25" s="1"/>
      <c r="C25" s="1" t="s">
        <v>32</v>
      </c>
      <c r="D25" s="10" t="s">
        <v>40</v>
      </c>
      <c r="E25" s="1"/>
      <c r="F25" s="10">
        <v>15000</v>
      </c>
      <c r="G25" s="10">
        <f t="shared" si="3"/>
        <v>2536844.8000000003</v>
      </c>
      <c r="H25" s="10"/>
      <c r="I25" s="28">
        <f t="shared" si="4"/>
        <v>1681584.8</v>
      </c>
      <c r="J25" s="10">
        <v>-15000</v>
      </c>
      <c r="K25" s="28">
        <f t="shared" si="5"/>
        <v>1230000</v>
      </c>
      <c r="L25" s="10"/>
      <c r="M25" s="10"/>
    </row>
    <row r="26" spans="2:13" x14ac:dyDescent="0.25">
      <c r="B26" s="1"/>
      <c r="C26" s="1" t="s">
        <v>33</v>
      </c>
      <c r="D26" s="10" t="s">
        <v>39</v>
      </c>
      <c r="E26" s="10"/>
      <c r="F26" s="10">
        <v>25000</v>
      </c>
      <c r="G26" s="10">
        <f t="shared" si="3"/>
        <v>2511844.8000000003</v>
      </c>
      <c r="H26" s="10">
        <v>-25000</v>
      </c>
      <c r="I26" s="28">
        <f t="shared" si="4"/>
        <v>1656584.8</v>
      </c>
      <c r="J26" s="10">
        <v>0</v>
      </c>
      <c r="K26" s="28">
        <f t="shared" si="5"/>
        <v>1230000</v>
      </c>
      <c r="L26" s="10"/>
      <c r="M26" s="10"/>
    </row>
    <row r="27" spans="2:13" x14ac:dyDescent="0.25">
      <c r="B27" s="1"/>
      <c r="C27" s="1" t="s">
        <v>33</v>
      </c>
      <c r="D27" s="10" t="s">
        <v>40</v>
      </c>
      <c r="E27" s="10"/>
      <c r="F27" s="10">
        <v>15000</v>
      </c>
      <c r="G27" s="10">
        <f t="shared" si="3"/>
        <v>2496844.8000000003</v>
      </c>
      <c r="H27" s="10"/>
      <c r="I27" s="28">
        <f t="shared" si="4"/>
        <v>1656584.8</v>
      </c>
      <c r="J27" s="10">
        <v>-15000</v>
      </c>
      <c r="K27" s="28">
        <f t="shared" si="5"/>
        <v>1215000</v>
      </c>
      <c r="L27" s="10"/>
      <c r="M27" s="10"/>
    </row>
    <row r="28" spans="2:13" x14ac:dyDescent="0.25">
      <c r="B28" s="1"/>
      <c r="C28" s="1" t="s">
        <v>34</v>
      </c>
      <c r="D28" s="10" t="s">
        <v>40</v>
      </c>
      <c r="E28" s="10"/>
      <c r="F28" s="10">
        <v>15000</v>
      </c>
      <c r="G28" s="10">
        <f t="shared" si="3"/>
        <v>2481844.8000000003</v>
      </c>
      <c r="H28" s="10"/>
      <c r="I28" s="28">
        <f t="shared" si="4"/>
        <v>1656584.8</v>
      </c>
      <c r="J28" s="10">
        <v>-15000</v>
      </c>
      <c r="K28" s="28">
        <f t="shared" si="5"/>
        <v>1200000</v>
      </c>
      <c r="L28" s="10"/>
      <c r="M28" s="10"/>
    </row>
    <row r="29" spans="2:13" x14ac:dyDescent="0.25">
      <c r="B29" s="1"/>
      <c r="C29" s="1" t="s">
        <v>56</v>
      </c>
      <c r="D29" s="10" t="s">
        <v>40</v>
      </c>
      <c r="E29" s="10"/>
      <c r="F29" s="10">
        <v>15000</v>
      </c>
      <c r="G29" s="10">
        <f t="shared" si="3"/>
        <v>2466844.8000000003</v>
      </c>
      <c r="H29" s="10"/>
      <c r="I29" s="28">
        <f t="shared" si="4"/>
        <v>1656584.8</v>
      </c>
      <c r="J29" s="10">
        <v>-15000</v>
      </c>
      <c r="K29" s="28">
        <f t="shared" si="5"/>
        <v>1185000</v>
      </c>
      <c r="L29" s="10"/>
      <c r="M29" s="10"/>
    </row>
    <row r="30" spans="2:13" ht="45" x14ac:dyDescent="0.25">
      <c r="B30" s="1"/>
      <c r="C30" s="1" t="s">
        <v>36</v>
      </c>
      <c r="D30" s="13" t="s">
        <v>42</v>
      </c>
      <c r="E30" s="10">
        <v>474000</v>
      </c>
      <c r="F30" s="10">
        <v>0</v>
      </c>
      <c r="G30" s="10">
        <f t="shared" si="3"/>
        <v>2940844.8000000003</v>
      </c>
      <c r="H30" s="10"/>
      <c r="I30" s="28">
        <f t="shared" si="4"/>
        <v>1656584.8</v>
      </c>
      <c r="J30" s="10"/>
      <c r="K30" s="28">
        <f t="shared" si="5"/>
        <v>1185000</v>
      </c>
      <c r="L30" s="10">
        <v>474000</v>
      </c>
      <c r="M30" s="10">
        <f>L30</f>
        <v>474000</v>
      </c>
    </row>
    <row r="31" spans="2:13" ht="30" x14ac:dyDescent="0.25">
      <c r="B31" s="1"/>
      <c r="C31" s="1" t="s">
        <v>35</v>
      </c>
      <c r="D31" s="13" t="s">
        <v>41</v>
      </c>
      <c r="E31" s="10">
        <v>-675986.77</v>
      </c>
      <c r="F31" s="10">
        <v>0</v>
      </c>
      <c r="G31" s="10">
        <f t="shared" si="3"/>
        <v>2264858.0300000003</v>
      </c>
      <c r="H31" s="10">
        <v>-675986.77</v>
      </c>
      <c r="I31" s="28">
        <f t="shared" si="4"/>
        <v>980598.03</v>
      </c>
      <c r="J31" s="10"/>
      <c r="K31" s="28">
        <f t="shared" si="5"/>
        <v>1185000</v>
      </c>
      <c r="L31" s="10">
        <v>0</v>
      </c>
      <c r="M31" s="10">
        <f>M30+L31</f>
        <v>474000</v>
      </c>
    </row>
    <row r="32" spans="2:13" ht="45" x14ac:dyDescent="0.25">
      <c r="B32" s="1"/>
      <c r="C32" s="1" t="s">
        <v>37</v>
      </c>
      <c r="D32" s="13" t="s">
        <v>42</v>
      </c>
      <c r="E32" s="10">
        <v>359000</v>
      </c>
      <c r="F32" s="10">
        <v>0</v>
      </c>
      <c r="G32" s="10">
        <f t="shared" si="3"/>
        <v>2623858.0300000003</v>
      </c>
      <c r="I32" s="28">
        <f t="shared" si="4"/>
        <v>980598.03</v>
      </c>
      <c r="J32" s="10"/>
      <c r="K32" s="28">
        <f t="shared" si="5"/>
        <v>1185000</v>
      </c>
      <c r="L32" s="10">
        <v>359000</v>
      </c>
      <c r="M32" s="10">
        <f>M31+L32</f>
        <v>833000</v>
      </c>
    </row>
    <row r="33" spans="2:13" ht="30" x14ac:dyDescent="0.25">
      <c r="B33" s="1"/>
      <c r="C33" s="1" t="s">
        <v>38</v>
      </c>
      <c r="D33" s="3" t="s">
        <v>43</v>
      </c>
      <c r="E33" s="10">
        <v>1468409.55</v>
      </c>
      <c r="F33" s="10"/>
      <c r="G33" s="10">
        <f t="shared" si="3"/>
        <v>4092267.58</v>
      </c>
      <c r="H33" s="10">
        <v>1468409.55</v>
      </c>
      <c r="I33" s="28">
        <f t="shared" si="4"/>
        <v>2449007.58</v>
      </c>
      <c r="J33" s="10"/>
      <c r="K33" s="28">
        <f t="shared" si="5"/>
        <v>1185000</v>
      </c>
      <c r="L33" s="10"/>
      <c r="M33" s="10"/>
    </row>
    <row r="34" spans="2:13" x14ac:dyDescent="0.25">
      <c r="B34" s="1"/>
      <c r="C34" s="1" t="s">
        <v>45</v>
      </c>
      <c r="D34" s="3" t="s">
        <v>39</v>
      </c>
      <c r="E34" s="10">
        <v>0</v>
      </c>
      <c r="F34" s="10">
        <v>62954</v>
      </c>
      <c r="G34" s="10">
        <f t="shared" si="3"/>
        <v>4029313.58</v>
      </c>
      <c r="H34" s="10">
        <v>-47954</v>
      </c>
      <c r="I34" s="28">
        <f t="shared" si="4"/>
        <v>2401053.58</v>
      </c>
      <c r="J34" s="10">
        <v>-15000</v>
      </c>
      <c r="K34" s="28">
        <f t="shared" si="5"/>
        <v>1170000</v>
      </c>
      <c r="L34" s="10"/>
      <c r="M34" s="10"/>
    </row>
    <row r="35" spans="2:13" ht="30" x14ac:dyDescent="0.25">
      <c r="B35" s="1"/>
      <c r="C35" s="22" t="s">
        <v>47</v>
      </c>
      <c r="D35" s="3" t="s">
        <v>46</v>
      </c>
      <c r="E35" s="10"/>
      <c r="F35" s="10">
        <v>-0.8</v>
      </c>
      <c r="G35" s="10">
        <f t="shared" si="3"/>
        <v>4029314.38</v>
      </c>
      <c r="H35" s="10">
        <v>0.8</v>
      </c>
      <c r="I35" s="28">
        <f t="shared" si="4"/>
        <v>2401054.38</v>
      </c>
      <c r="J35" s="10"/>
      <c r="K35" s="28">
        <f t="shared" si="5"/>
        <v>1170000</v>
      </c>
      <c r="L35" s="10"/>
      <c r="M35" s="10"/>
    </row>
    <row r="36" spans="2:13" x14ac:dyDescent="0.25">
      <c r="B36" s="1"/>
      <c r="C36" s="22" t="s">
        <v>52</v>
      </c>
      <c r="D36" s="3" t="s">
        <v>40</v>
      </c>
      <c r="E36" s="10">
        <v>0</v>
      </c>
      <c r="F36" s="10">
        <v>15000</v>
      </c>
      <c r="G36" s="10">
        <f t="shared" si="3"/>
        <v>4014314.38</v>
      </c>
      <c r="H36" s="10"/>
      <c r="I36" s="28">
        <f t="shared" si="4"/>
        <v>2401054.38</v>
      </c>
      <c r="J36" s="10">
        <v>-15000</v>
      </c>
      <c r="K36" s="28">
        <f t="shared" si="5"/>
        <v>1155000</v>
      </c>
      <c r="L36" s="10"/>
      <c r="M36" s="10"/>
    </row>
    <row r="37" spans="2:13" ht="30" x14ac:dyDescent="0.25">
      <c r="B37" s="1"/>
      <c r="C37" s="1" t="s">
        <v>48</v>
      </c>
      <c r="D37" s="3" t="s">
        <v>49</v>
      </c>
      <c r="E37" s="10"/>
      <c r="F37" s="10">
        <v>100000</v>
      </c>
      <c r="G37" s="10">
        <f t="shared" si="3"/>
        <v>3914314.38</v>
      </c>
      <c r="H37" s="10">
        <v>-100000</v>
      </c>
      <c r="I37" s="28">
        <f t="shared" si="4"/>
        <v>2301054.38</v>
      </c>
      <c r="J37" s="10"/>
      <c r="K37" s="28">
        <f t="shared" si="5"/>
        <v>1155000</v>
      </c>
      <c r="L37" s="10"/>
      <c r="M37" s="10"/>
    </row>
    <row r="38" spans="2:13" ht="30" x14ac:dyDescent="0.25">
      <c r="B38" s="1"/>
      <c r="C38" s="1" t="s">
        <v>50</v>
      </c>
      <c r="D38" s="3" t="s">
        <v>51</v>
      </c>
      <c r="E38" s="10">
        <v>3000000</v>
      </c>
      <c r="F38" s="10"/>
      <c r="G38" s="10">
        <f t="shared" si="3"/>
        <v>6914314.3799999999</v>
      </c>
      <c r="H38" s="10"/>
      <c r="I38" s="28">
        <f t="shared" si="4"/>
        <v>2301054.38</v>
      </c>
      <c r="J38" s="10">
        <v>3000000</v>
      </c>
      <c r="K38" s="28">
        <f t="shared" si="5"/>
        <v>4155000</v>
      </c>
      <c r="L38" s="10"/>
      <c r="M38" s="10"/>
    </row>
    <row r="39" spans="2:13" ht="30" x14ac:dyDescent="0.25">
      <c r="B39" s="23"/>
      <c r="C39" s="24" t="s">
        <v>53</v>
      </c>
      <c r="D39" s="25" t="s">
        <v>54</v>
      </c>
      <c r="E39" s="24">
        <v>0</v>
      </c>
      <c r="F39" s="24">
        <v>15000</v>
      </c>
      <c r="G39" s="10">
        <f t="shared" si="3"/>
        <v>6899314.3799999999</v>
      </c>
      <c r="H39" s="24"/>
      <c r="I39" s="28">
        <f t="shared" si="4"/>
        <v>2301054.38</v>
      </c>
      <c r="J39" s="24">
        <v>-15000</v>
      </c>
      <c r="K39" s="28">
        <f t="shared" si="5"/>
        <v>4140000</v>
      </c>
      <c r="L39" s="24"/>
      <c r="M39" s="24">
        <v>833000</v>
      </c>
    </row>
    <row r="40" spans="2:13" ht="30" customHeight="1" x14ac:dyDescent="0.25">
      <c r="B40" s="29"/>
      <c r="C40" s="29" t="s">
        <v>55</v>
      </c>
      <c r="D40" s="30"/>
      <c r="E40" s="31">
        <f>SUM(E6:E39)</f>
        <v>4625422.78</v>
      </c>
      <c r="F40" s="31">
        <f>SUM(F6:F39)</f>
        <v>1010331.21</v>
      </c>
      <c r="G40" s="31">
        <v>6899314.3799999999</v>
      </c>
      <c r="H40" s="31">
        <f>SUM(H6:H39)</f>
        <v>257091.57</v>
      </c>
      <c r="I40" s="31">
        <v>1926314.38</v>
      </c>
      <c r="J40" s="31">
        <f>SUM(J6:J39)</f>
        <v>2525000</v>
      </c>
      <c r="K40" s="29">
        <v>4140000</v>
      </c>
      <c r="L40" s="31"/>
      <c r="M40" s="31">
        <v>833000</v>
      </c>
    </row>
    <row r="41" spans="2:13" x14ac:dyDescent="0.25">
      <c r="B41" s="1"/>
      <c r="C41" s="1"/>
      <c r="D41" s="27"/>
      <c r="E41" s="22"/>
      <c r="F41" s="22"/>
      <c r="G41" s="22"/>
      <c r="H41" s="22"/>
      <c r="I41" s="22"/>
      <c r="J41" s="22"/>
      <c r="K41" s="28"/>
      <c r="L41" s="22"/>
      <c r="M41" s="22"/>
    </row>
    <row r="42" spans="2:13" x14ac:dyDescent="0.25">
      <c r="B42" s="1"/>
      <c r="C42" s="1"/>
      <c r="D42" s="27"/>
      <c r="E42" s="22"/>
      <c r="F42" s="22"/>
      <c r="G42" s="22"/>
      <c r="H42" s="22"/>
      <c r="I42" s="26"/>
      <c r="J42" s="22"/>
      <c r="K42" s="28"/>
      <c r="L42" s="22"/>
      <c r="M42" s="22"/>
    </row>
    <row r="43" spans="2:13" x14ac:dyDescent="0.25">
      <c r="B43" s="1"/>
      <c r="C43" s="1"/>
      <c r="D43" s="27"/>
      <c r="E43" s="22"/>
      <c r="F43" s="22"/>
      <c r="G43" s="22"/>
      <c r="H43" s="22"/>
      <c r="I43" s="22"/>
      <c r="J43" s="22"/>
      <c r="K43" s="28"/>
      <c r="L43" s="22"/>
      <c r="M43" s="22"/>
    </row>
    <row r="44" spans="2:13" x14ac:dyDescent="0.25">
      <c r="B44" s="1"/>
      <c r="C44" s="1"/>
      <c r="D44" s="1"/>
      <c r="E44" s="1"/>
      <c r="F44" s="1"/>
      <c r="G44" s="1"/>
      <c r="H44" s="1"/>
      <c r="I44" s="1"/>
      <c r="J44" s="1"/>
      <c r="K44" s="28"/>
      <c r="L44" s="1"/>
      <c r="M44" s="1"/>
    </row>
    <row r="45" spans="2:13" x14ac:dyDescent="0.25">
      <c r="B45" s="1"/>
      <c r="C45" s="1"/>
      <c r="D45" s="1"/>
      <c r="E45" s="1"/>
      <c r="F45" s="1"/>
      <c r="G45" s="1"/>
      <c r="H45" s="1"/>
      <c r="I45" s="1"/>
      <c r="J45" s="1"/>
      <c r="K45" s="28"/>
      <c r="L45" s="1"/>
      <c r="M45" s="1"/>
    </row>
    <row r="46" spans="2:13" x14ac:dyDescent="0.25">
      <c r="B46" s="1"/>
      <c r="C46" s="1"/>
      <c r="D46" s="1"/>
      <c r="E46" s="1"/>
      <c r="F46" s="1"/>
      <c r="G46" s="1"/>
      <c r="H46" s="1"/>
      <c r="I46" s="1"/>
      <c r="J46" s="1"/>
      <c r="K46" s="28"/>
      <c r="L46" s="1"/>
      <c r="M46" s="1"/>
    </row>
    <row r="47" spans="2:13" x14ac:dyDescent="0.25">
      <c r="B47" s="1"/>
      <c r="C47" s="1"/>
      <c r="D47" s="1"/>
      <c r="E47" s="1"/>
      <c r="F47" s="1"/>
      <c r="G47" s="1"/>
      <c r="H47" s="1"/>
      <c r="I47" s="1"/>
      <c r="J47" s="1"/>
      <c r="K47" s="28"/>
      <c r="L47" s="1"/>
      <c r="M47" s="1"/>
    </row>
    <row r="48" spans="2:13" x14ac:dyDescent="0.25">
      <c r="B48" s="1"/>
      <c r="C48" s="1"/>
      <c r="D48" s="1"/>
      <c r="E48" s="1"/>
      <c r="F48" s="1"/>
      <c r="G48" s="1"/>
      <c r="H48" s="1"/>
      <c r="I48" s="1"/>
      <c r="J48" s="1"/>
      <c r="K48" s="28"/>
      <c r="L48" s="1"/>
      <c r="M48" s="1"/>
    </row>
    <row r="49" spans="2:13" x14ac:dyDescent="0.25">
      <c r="B49" s="1"/>
      <c r="C49" s="1"/>
      <c r="D49" s="1"/>
      <c r="E49" s="1"/>
      <c r="F49" s="1" t="s">
        <v>57</v>
      </c>
      <c r="G49" s="1"/>
      <c r="H49" s="1"/>
      <c r="I49" s="1"/>
      <c r="J49" s="1"/>
      <c r="K49" s="28"/>
      <c r="L49" s="1"/>
      <c r="M49" s="1"/>
    </row>
    <row r="50" spans="2:13" x14ac:dyDescent="0.25">
      <c r="B50" s="1"/>
      <c r="C50" s="1"/>
      <c r="D50" s="1"/>
      <c r="E50" s="1"/>
      <c r="F50" s="1"/>
      <c r="G50" s="1"/>
      <c r="H50" s="1"/>
      <c r="I50" s="1"/>
      <c r="J50" s="1"/>
      <c r="K50" s="28"/>
      <c r="L50" s="1"/>
      <c r="M50" s="1"/>
    </row>
    <row r="51" spans="2:13" x14ac:dyDescent="0.25">
      <c r="B51" s="1"/>
      <c r="C51" s="1"/>
      <c r="D51" s="1"/>
      <c r="E51" s="1"/>
      <c r="F51" s="1"/>
      <c r="G51" s="1"/>
      <c r="H51" s="1"/>
      <c r="I51" s="1"/>
      <c r="J51" s="1"/>
      <c r="K51" s="28"/>
      <c r="L51" s="1"/>
      <c r="M51" s="1"/>
    </row>
    <row r="52" spans="2:13" x14ac:dyDescent="0.25">
      <c r="B52" s="1"/>
      <c r="C52" s="1"/>
      <c r="D52" s="1"/>
      <c r="E52" s="1"/>
      <c r="F52" s="1"/>
      <c r="G52" s="1"/>
      <c r="H52" s="1"/>
      <c r="I52" s="1"/>
      <c r="J52" s="1"/>
      <c r="K52" s="28"/>
      <c r="L52" s="1"/>
      <c r="M52" s="1"/>
    </row>
    <row r="53" spans="2:13" x14ac:dyDescent="0.25">
      <c r="B53" s="1"/>
      <c r="C53" s="1"/>
      <c r="D53" s="1"/>
      <c r="E53" s="1"/>
      <c r="F53" s="1"/>
      <c r="G53" s="1"/>
      <c r="H53" s="1"/>
      <c r="I53" s="1"/>
      <c r="J53" s="1"/>
      <c r="K53" s="28"/>
      <c r="L53" s="1"/>
      <c r="M53" s="1"/>
    </row>
    <row r="54" spans="2:13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</sheetData>
  <mergeCells count="9">
    <mergeCell ref="B4:B5"/>
    <mergeCell ref="C4:C5"/>
    <mergeCell ref="D4:D5"/>
    <mergeCell ref="L4:M4"/>
    <mergeCell ref="E4:E5"/>
    <mergeCell ref="F4:F5"/>
    <mergeCell ref="G4:G5"/>
    <mergeCell ref="H4:H5"/>
    <mergeCell ref="I4:I5"/>
  </mergeCells>
  <pageMargins left="0.25" right="0.25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k.urbanczyk</dc:creator>
  <cp:lastModifiedBy>k.urbanczyk</cp:lastModifiedBy>
  <cp:lastPrinted>2013-12-24T11:25:22Z</cp:lastPrinted>
  <dcterms:created xsi:type="dcterms:W3CDTF">2013-10-22T08:40:36Z</dcterms:created>
  <dcterms:modified xsi:type="dcterms:W3CDTF">2013-12-24T11:46:05Z</dcterms:modified>
</cp:coreProperties>
</file>